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Характеристика!$B$11:$AB$114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30" i="4" l="1"/>
  <c r="Z17" i="4" s="1"/>
  <c r="Y30" i="4"/>
  <c r="Y17" i="4" s="1"/>
  <c r="W85" i="4"/>
  <c r="W84" i="4" s="1"/>
  <c r="W67" i="4"/>
  <c r="W30" i="4"/>
  <c r="W17" i="4" s="1"/>
  <c r="X30" i="4"/>
  <c r="X17" i="4" s="1"/>
  <c r="Z85" i="4"/>
  <c r="Z84" i="4" s="1"/>
  <c r="Y85" i="4"/>
  <c r="Y84" i="4" s="1"/>
  <c r="X85" i="4"/>
  <c r="X84" i="4" s="1"/>
  <c r="AA111" i="4"/>
  <c r="AA104" i="4"/>
  <c r="AA41" i="4"/>
  <c r="AA42" i="4"/>
  <c r="W12" i="4" l="1"/>
  <c r="Z12" i="4"/>
  <c r="Y12" i="4"/>
  <c r="X12" i="4"/>
  <c r="AA103" i="4"/>
  <c r="AA40" i="4"/>
  <c r="AA66" i="4" l="1"/>
  <c r="AA65" i="4" l="1"/>
  <c r="AA64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5" i="4" l="1"/>
  <c r="AA63" i="4" l="1"/>
  <c r="AA114" i="4" l="1"/>
  <c r="AA113" i="4"/>
  <c r="AA110" i="4"/>
  <c r="AA109" i="4"/>
  <c r="AA108" i="4"/>
  <c r="AA107" i="4"/>
  <c r="AA106" i="4"/>
  <c r="AA100" i="4"/>
  <c r="AA99" i="4"/>
  <c r="AA98" i="4"/>
  <c r="AA97" i="4"/>
  <c r="AA90" i="4"/>
  <c r="AA89" i="4"/>
  <c r="AA88" i="4"/>
  <c r="V85" i="4"/>
  <c r="V84" i="4" s="1"/>
  <c r="AA84" i="4" l="1"/>
  <c r="AA85" i="4"/>
  <c r="AA83" i="4"/>
  <c r="AA82" i="4"/>
  <c r="AA73" i="4"/>
  <c r="AA71" i="4"/>
  <c r="U67" i="4"/>
  <c r="AA62" i="4"/>
  <c r="AA61" i="4"/>
  <c r="AA60" i="4"/>
  <c r="AA59" i="4"/>
  <c r="AA58" i="4"/>
  <c r="V30" i="4"/>
  <c r="AA57" i="4"/>
  <c r="AA54" i="4"/>
  <c r="AA53" i="4"/>
  <c r="AA48" i="4"/>
  <c r="AA46" i="4"/>
  <c r="AA43" i="4"/>
  <c r="AA39" i="4"/>
  <c r="AA38" i="4"/>
  <c r="AA37" i="4"/>
  <c r="AA67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<sst xmlns="http://schemas.openxmlformats.org/spreadsheetml/2006/main" count="637" uniqueCount="276">
  <si>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</si>
  <si>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</si>
  <si>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</si>
  <si>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</si>
  <si>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</si>
  <si>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</si>
  <si>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</si>
  <si>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</si>
  <si>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</si>
  <si>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</si>
  <si>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</si>
  <si>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</si>
  <si>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</si>
  <si>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</si>
  <si>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</si>
  <si>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</si>
  <si>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</si>
  <si>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</si>
  <si>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</si>
  <si>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</si>
  <si>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</si>
  <si>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</si>
  <si>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</si>
  <si>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</si>
  <si>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</si>
  <si>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</si>
  <si>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</si>
  <si>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</si>
  <si>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</si>
  <si>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</si>
  <si>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</si>
  <si>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</si>
  <si>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</si>
  <si>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</si>
  <si>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</si>
  <si>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</si>
  <si>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</si>
  <si>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</si>
  <si>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</si>
  <si>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</si>
  <si>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</si>
  <si>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</si>
  <si>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</si>
  <si>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</si>
  <si>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</si>
  <si>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</si>
  <si>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</si>
  <si>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</si>
  <si>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</si>
  <si>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</si>
  <si>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</si>
  <si>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</si>
  <si>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</si>
  <si>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</si>
  <si>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</si>
  <si>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</si>
  <si>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</si>
  <si>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</si>
  <si>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</si>
  <si>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</si>
  <si>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</si>
  <si>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</si>
  <si>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</si>
  <si>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</si>
  <si>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</si>
  <si>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</si>
  <si>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</si>
  <si>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</si>
  <si>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</si>
  <si>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</si>
  <si>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</si>
  <si>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</si>
  <si>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</si>
  <si>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</si>
  <si>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</si>
  <si>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</si>
  <si>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</si>
  <si>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</si>
  <si>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</si>
  <si>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</si>
  <si>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</si>
  <si>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</si>
  <si>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</si>
  <si>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</si>
  <si>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</si>
  <si>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</si>
  <si>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</si>
  <si>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</si>
  <si>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</si>
  <si>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</si>
  <si>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</si>
  <si>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</si>
  <si>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</si>
  <si>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</si>
  <si>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</si>
  <si>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</si>
  <si>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</si>
  <si>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</si>
  <si>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</si>
  <si>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</si>
  <si>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</si>
  <si>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</si>
  <si>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</si>
  <si>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</si>
  <si>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</si>
  <si>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</si>
  <si>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</si>
  <si>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</si>
  <si>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</si>
  <si>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</si>
  <si>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</si>
  <si>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</si>
  <si>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</si>
  <si>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</si>
  <si>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</si>
  <si>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</si>
  <si>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</si>
  <si>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</si>
  <si>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</si>
  <si>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</si>
  <si>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</si>
  <si>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</si>
  <si>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</si>
  <si>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</si>
  <si>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</si>
  <si>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</si>
  <si>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</si>
  <si>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</si>
  <si>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</si>
  <si>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</si>
  <si>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</si>
  <si>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</si>
  <si>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</si>
  <si>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</si>
  <si>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</si>
  <si>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</si>
  <si>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</si>
  <si>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</si>
  <si>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</si>
  <si>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</si>
  <si>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</si>
  <si>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</si>
  <si>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</si>
  <si>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</si>
  <si>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</si>
  <si>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</si>
  <si>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</si>
  <si>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</si>
  <si>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</si>
  <si>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</si>
  <si>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</si>
  <si>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</si>
  <si>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</si>
  <si>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</si>
  <si>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</si>
  <si>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</si>
  <si>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</si>
  <si>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</si>
  <si>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</si>
  <si>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</si>
  <si>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</si>
  <si>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</si>
  <si>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</si>
  <si>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</si>
  <si>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</si>
  <si>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</si>
  <si>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</si>
  <si>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</si>
  <si>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</si>
  <si>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</si>
  <si>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</si>
  <si>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</si>
  <si>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</si>
  <si>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</si>
  <si>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</si>
  <si>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</si>
  <si>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</si>
  <si>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</si>
  <si>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</si>
  <si>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</si>
  <si>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</si>
  <si>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</si>
  <si>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</si>
  <si>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</si>
  <si>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</si>
  <si>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</si>
  <si>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</si>
  <si>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</si>
  <si>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</si>
  <si>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</si>
  <si>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</si>
  <si>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</si>
  <si>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</si>
  <si>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</si>
  <si>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</si>
  <si>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</si>
  <si>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</si>
  <si>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</si>
  <si>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</si>
  <si>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</si>
  <si>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</si>
  <si>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</si>
  <si>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</si>
  <si>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</si>
  <si>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</si>
  <si>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</si>
  <si>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</si>
  <si>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</si>
  <si>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</si>
  <si>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</si>
  <si>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</si>
  <si>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</si>
  <si>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</si>
  <si>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</si>
  <si>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</si>
  <si>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</si>
  <si>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</si>
  <si>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</si>
  <si>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</si>
  <si>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</si>
  <si>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</si>
  <si>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</si>
  <si>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</si>
  <si>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</si>
  <si>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</si>
  <si>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 xml:space="preserve">       Приложение 3 к постановлению администрации города Твери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</si>
  <si>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</si>
  <si>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Цели программы, подпрограммы, задачи подпрограммы, мероприятияподпрограммы, административные мероприятия и их показатели</t>
  </si>
  <si>
    <t>Цель 1 программы «Повышение эффективности использования муниципального имущества города Твери на  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</si>
  <si>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  поступающих в бюджет города Твери от управления и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</si>
  <si>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 размер арендной платы по которым определен на рыночной основе,  в общем количестве договоров аренды»</t>
    </r>
  </si>
  <si>
    <t xml:space="preserve">Показатель 1  «Уровень исполнения плановых показателей по 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</si>
  <si>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1.01  «Приватизация     муниципального имущества»</t>
  </si>
  <si>
    <t>Показатель 1«Доля приватизированных объектов в общем   количестве объектов, включенных в Программу приватизации на соответствующий год»</t>
  </si>
  <si>
    <t>Административное мероприятие 1.02  «Разграничение прав собственности на объекты имущества в соответствии с    действующим законодательством РФ»</t>
  </si>
  <si>
    <t>Показатель 1 «Уровень исполнения плановых показателей по   доходам от сдачи в аренду имущества, составляющего казну муниципального образования город Тверь (за исключением                 земельных участков)»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</si>
  <si>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         город Тверь и созданных ими учреждений (за исключением                        имущества муниципальных бюджетных и автономных учреждений)»</t>
  </si>
  <si>
    <t>Мероприятие 2.02 «Обеспечение учета муниципального имущества              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</si>
  <si>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                         права муниципальной собственности в рамках бесхозяйного имущества»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</si>
  <si>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          собственности в рамках бесхозяйного имущества»</t>
  </si>
  <si>
    <t>Административное мероприятие 2.04 «Предоставление имущества, составляющего муниципальную казну города Твери, в                пользование»</t>
  </si>
  <si>
    <t>Показатель 1 «Процент исполнения принятых решений комиссии                    по эффективному использованию муниципального имущества   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</si>
  <si>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              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</si>
  <si>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   на торги»</t>
  </si>
  <si>
    <t>Показатель 2 «Количество размещенных информационных       сообщений о проведении торгов»</t>
  </si>
  <si>
    <t>Административное мероприятие 2.06 «Продажа жилых помещений/долей жилых домов  на основании поданных    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</si>
  <si>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 в различные виды пользования»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</si>
  <si>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        муниципального имущества, оплата коммунальных услуг»</t>
  </si>
  <si>
    <t>Показатель 1 «Количество поданных исковых заявлений в судебные органы по взысканию задолженности за пользование    муниципальным имуществом»</t>
  </si>
  <si>
    <t>Показатель 6 «Количество проведенных экспертиз в рамках     искового производства»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</si>
  <si>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      закрепленной за муниципальными унитарными предприятиями»</t>
  </si>
  <si>
    <t xml:space="preserve">Показатель 1  «Уровень исполнения плановых показателей по     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</si>
  <si>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     доходам в виде прибыли, приходящейся на доли в уставных (складочных) капиталах хозяйственных товариществ и обществ,                       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</si>
  <si>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   муниципальных унитарных предприятий»</t>
  </si>
  <si>
    <t>Показатель 1  «Количество заседаний органов управления и                 контроля хозяйственных обществ с городским участием»</t>
  </si>
  <si>
    <t>Административное мероприятие 3.03 «Участие в согласовании              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</si>
  <si>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            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</si>
  <si>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</si>
  <si>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</si>
  <si>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          участием обязательного аудита»</t>
  </si>
  <si>
    <t>Показатель 2  «Доля хозяйственных обществ с городским участием,            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</si>
  <si>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предприятий, находящихся в процедуре конкурсного производства                          или ликвидации»</t>
  </si>
  <si>
    <t>Показатель 1  «Уровень исполнения плановых показателей по              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</si>
  <si>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                    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</si>
  <si>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              участков и рыночной стоимости арендной платы за земельные участки»</t>
  </si>
  <si>
    <t>Показатель 1 «Количество земельных участков, в отношении               которых произведена оценка рыночной стоимости»</t>
  </si>
  <si>
    <t>Административное мероприятие 1.02  «Проведение торгов по                продаже земельных участков в собственность или права аренды земельных участков (в том числе под снесенными аварийными жилыми домами)»</t>
  </si>
  <si>
    <t>Административное мероприятие 1.03 «Предоставление               муниципальных земельных участков в пользование»</t>
  </si>
  <si>
    <t>Показатель 1  «Площадь земельных участков, по  которым    проведены мероприятия по разграничению прав собственности»</t>
  </si>
  <si>
    <t>Мероприятие 1.05  «Организация работ по  формированию               земельных участков, в том числе по объектам жилищно-коммунального хозяйства»</t>
  </si>
  <si>
    <t>Показатель 4 «Внесение сведений в государственный кадастр недвижимости о границах муниципального образования город        Тверь»</t>
  </si>
  <si>
    <t>Показатель 1  «Площадь земель, полученных и зарегистрированных       в муниципальную собственность под индивидуальное жилищное строительство и личное подсобное хозяйство, по которым     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</si>
  <si>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          многодетным гражданам под индивидуальное жилищное          строительство и личное подсобное хозяйство»</t>
  </si>
  <si>
    <t>Показатель 1 «Количество проведенных проверок использования     земельных участков»</t>
  </si>
  <si>
    <t>Административное мероприятие 1.08 «Осуществление       муниципального земельного контроля за использованием       земельных участков»</t>
  </si>
  <si>
    <t>от  «29» декабря  2017 №1796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</si>
</sst>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tabSelected="1" view="pageLayout" topLeftCell="B1" zoomScale="70" zoomScaleNormal="100" zoomScalePageLayoutView="70" workbookViewId="0">
      <selection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6.5703125" customWidth="1"/>
    <col min="19" max="19" width="64.4257812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6" t="s">
        <v>225</v>
      </c>
      <c r="V1" s="76"/>
      <c r="W1" s="76"/>
      <c r="X1" s="76"/>
      <c r="Y1" s="76"/>
      <c r="Z1" s="76"/>
      <c r="AA1" s="76"/>
      <c r="AB1" s="76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2" t="s">
        <v>275</v>
      </c>
      <c r="X2" s="92"/>
      <c r="Y2" s="92"/>
      <c r="Z2" s="92"/>
      <c r="AA2" s="92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3" t="s">
        <v>222</v>
      </c>
      <c r="S4" s="94"/>
      <c r="T4" s="94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7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80" t="s">
        <v>227</v>
      </c>
      <c r="T9" s="82" t="s">
        <v>5</v>
      </c>
      <c r="U9" s="84" t="s">
        <v>6</v>
      </c>
      <c r="V9" s="85"/>
      <c r="W9" s="85"/>
      <c r="X9" s="85"/>
      <c r="Y9" s="85"/>
      <c r="Z9" s="86"/>
      <c r="AA9" s="87" t="s">
        <v>7</v>
      </c>
      <c r="AB9" s="88"/>
    </row>
    <row r="10" spans="1:28" s="5" customFormat="1" ht="40.5" customHeight="1" x14ac:dyDescent="0.25">
      <c r="A10" s="44"/>
      <c r="B10" s="89" t="s">
        <v>8</v>
      </c>
      <c r="C10" s="90"/>
      <c r="D10" s="91"/>
      <c r="E10" s="89" t="s">
        <v>9</v>
      </c>
      <c r="F10" s="91"/>
      <c r="G10" s="89" t="s">
        <v>10</v>
      </c>
      <c r="H10" s="91"/>
      <c r="I10" s="89" t="s">
        <v>11</v>
      </c>
      <c r="J10" s="90"/>
      <c r="K10" s="90"/>
      <c r="L10" s="90"/>
      <c r="M10" s="90"/>
      <c r="N10" s="90"/>
      <c r="O10" s="90"/>
      <c r="P10" s="90"/>
      <c r="Q10" s="90"/>
      <c r="R10" s="91"/>
      <c r="S10" s="81"/>
      <c r="T10" s="83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V17+V84</f>
        <v>5489.6</v>
      </c>
      <c r="W12" s="56">
        <f>W17+W84</f>
        <v>5976.7000000000007</v>
      </c>
      <c r="X12" s="56">
        <f>X17+X84</f>
        <v>13162</v>
      </c>
      <c r="Y12" s="56">
        <f>Y17+Y84</f>
        <v>13162</v>
      </c>
      <c r="Z12" s="56">
        <f>Z17+Z84</f>
        <v>13162</v>
      </c>
      <c r="AA12" s="56">
        <f>SUM(U12:Z12)</f>
        <v>66858.2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228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229</v>
      </c>
      <c r="T14" s="49" t="s">
        <v>22</v>
      </c>
      <c r="U14" s="49">
        <v>100</v>
      </c>
      <c r="V14" s="49">
        <v>90</v>
      </c>
      <c r="W14" s="49">
        <v>90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170</v>
      </c>
      <c r="T15" s="49" t="s">
        <v>23</v>
      </c>
      <c r="U15" s="60">
        <f>U22+15</f>
        <v>50</v>
      </c>
      <c r="V15" s="60">
        <f>V22+15</f>
        <v>75</v>
      </c>
      <c r="W15" s="60">
        <v>56</v>
      </c>
      <c r="X15" s="60">
        <v>22</v>
      </c>
      <c r="Y15" s="60">
        <v>10</v>
      </c>
      <c r="Z15" s="60">
        <v>10</v>
      </c>
      <c r="AA15" s="60">
        <f>SUM(U15:Z15)</f>
        <v>223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230</v>
      </c>
      <c r="T16" s="49" t="s">
        <v>22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171</v>
      </c>
      <c r="T17" s="49" t="s">
        <v>20</v>
      </c>
      <c r="U17" s="56">
        <v>12942.5</v>
      </c>
      <c r="V17" s="56">
        <f>V18+V30+V67</f>
        <v>4199.3</v>
      </c>
      <c r="W17" s="56">
        <f>W18+W30+W67</f>
        <v>3918.8</v>
      </c>
      <c r="X17" s="56">
        <f>X18+X30+X67</f>
        <v>10862</v>
      </c>
      <c r="Y17" s="56">
        <f>Y18+Y30</f>
        <v>10862</v>
      </c>
      <c r="Z17" s="56">
        <f>Z18+Z30+Z67</f>
        <v>10862</v>
      </c>
      <c r="AA17" s="56">
        <f>SUM(U17:Z17)</f>
        <v>53646.6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172</v>
      </c>
      <c r="T18" s="49" t="s">
        <v>20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231</v>
      </c>
      <c r="T19" s="49" t="s">
        <v>22</v>
      </c>
      <c r="U19" s="49">
        <v>100</v>
      </c>
      <c r="V19" s="49">
        <v>60</v>
      </c>
      <c r="W19" s="49">
        <v>78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232</v>
      </c>
      <c r="T20" s="49" t="s">
        <v>135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233</v>
      </c>
      <c r="T21" s="49" t="s">
        <v>22</v>
      </c>
      <c r="U21" s="49">
        <v>48</v>
      </c>
      <c r="V21" s="49">
        <v>12</v>
      </c>
      <c r="W21" s="49">
        <v>35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173</v>
      </c>
      <c r="T22" s="49" t="s">
        <v>23</v>
      </c>
      <c r="U22" s="49">
        <v>35</v>
      </c>
      <c r="V22" s="49">
        <v>60</v>
      </c>
      <c r="W22" s="49">
        <v>35</v>
      </c>
      <c r="X22" s="49">
        <v>10</v>
      </c>
      <c r="Y22" s="49">
        <v>0</v>
      </c>
      <c r="Z22" s="49">
        <v>0</v>
      </c>
      <c r="AA22" s="49">
        <f>SUM(U22:Z22)</f>
        <v>140</v>
      </c>
      <c r="AB22" s="62" t="s">
        <v>168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234</v>
      </c>
      <c r="T23" s="49" t="s">
        <v>135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174</v>
      </c>
      <c r="T24" s="49" t="s">
        <v>23</v>
      </c>
      <c r="U24" s="49">
        <v>2</v>
      </c>
      <c r="V24" s="49">
        <v>30</v>
      </c>
      <c r="W24" s="49">
        <v>21</v>
      </c>
      <c r="X24" s="49">
        <v>2</v>
      </c>
      <c r="Y24" s="49">
        <v>2</v>
      </c>
      <c r="Z24" s="49">
        <v>2</v>
      </c>
      <c r="AA24" s="49">
        <f>SUM(U24:Z24)</f>
        <v>59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175</v>
      </c>
      <c r="T25" s="49" t="s">
        <v>135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176</v>
      </c>
      <c r="T26" s="49" t="s">
        <v>23</v>
      </c>
      <c r="U26" s="49">
        <v>600</v>
      </c>
      <c r="V26" s="49">
        <v>800</v>
      </c>
      <c r="W26" s="49">
        <v>485</v>
      </c>
      <c r="X26" s="49">
        <v>600</v>
      </c>
      <c r="Y26" s="49">
        <v>700</v>
      </c>
      <c r="Z26" s="49">
        <v>600</v>
      </c>
      <c r="AA26" s="60">
        <f>SUM(U26:Z26)</f>
        <v>3785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177</v>
      </c>
      <c r="T27" s="49" t="s">
        <v>20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178</v>
      </c>
      <c r="T28" s="63" t="s">
        <v>23</v>
      </c>
      <c r="U28" s="60">
        <v>5484</v>
      </c>
      <c r="V28" s="60">
        <v>6008</v>
      </c>
      <c r="W28" s="60">
        <v>2517</v>
      </c>
      <c r="X28" s="60">
        <v>2077</v>
      </c>
      <c r="Y28" s="60">
        <v>5116</v>
      </c>
      <c r="Z28" s="60">
        <v>3740</v>
      </c>
      <c r="AA28" s="60">
        <f>SUM(U28:Z28)</f>
        <v>24942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179</v>
      </c>
      <c r="T29" s="49" t="s">
        <v>23</v>
      </c>
      <c r="U29" s="49">
        <v>40</v>
      </c>
      <c r="V29" s="49">
        <v>0</v>
      </c>
      <c r="W29" s="49">
        <v>0</v>
      </c>
      <c r="X29" s="49">
        <v>34</v>
      </c>
      <c r="Y29" s="49">
        <v>34</v>
      </c>
      <c r="Z29" s="49">
        <v>34</v>
      </c>
      <c r="AA29" s="49">
        <f>SUM(U29:Z29)</f>
        <v>142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180</v>
      </c>
      <c r="T30" s="49" t="s">
        <v>20</v>
      </c>
      <c r="U30" s="56">
        <v>12757.5</v>
      </c>
      <c r="V30" s="56">
        <f>V33+V37+V42+V46+V54+V57</f>
        <v>4199.3</v>
      </c>
      <c r="W30" s="56">
        <f>W33+W37+W42+W46+W54+W57</f>
        <v>3918.8</v>
      </c>
      <c r="X30" s="56">
        <f>X33+X37+X42+X46+X54+X57</f>
        <v>10862</v>
      </c>
      <c r="Y30" s="56">
        <f>Y33+Y37+Y42+Y46+Y54+Y57</f>
        <v>10862</v>
      </c>
      <c r="Z30" s="56">
        <f>Z33+Z37+Z46+Z54+Z57+Z42</f>
        <v>10862</v>
      </c>
      <c r="AA30" s="56">
        <f>SUM(U30:Z30)</f>
        <v>53461.599999999999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235</v>
      </c>
      <c r="T31" s="49" t="s">
        <v>22</v>
      </c>
      <c r="U31" s="49">
        <v>100</v>
      </c>
      <c r="V31" s="49">
        <v>75</v>
      </c>
      <c r="W31" s="49">
        <v>95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236</v>
      </c>
      <c r="T32" s="49" t="s">
        <v>22</v>
      </c>
      <c r="U32" s="49">
        <v>100</v>
      </c>
      <c r="V32" s="49">
        <v>95</v>
      </c>
      <c r="W32" s="49">
        <v>95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9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181</v>
      </c>
      <c r="T33" s="49" t="s">
        <v>20</v>
      </c>
      <c r="U33" s="56">
        <v>4341</v>
      </c>
      <c r="V33" s="56">
        <v>2451.8000000000002</v>
      </c>
      <c r="W33" s="56">
        <v>1193.8</v>
      </c>
      <c r="X33" s="56">
        <v>1594.4</v>
      </c>
      <c r="Y33" s="56">
        <v>1594.4</v>
      </c>
      <c r="Z33" s="56">
        <v>1594.4</v>
      </c>
      <c r="AA33" s="56">
        <f>SUM(U33:Z33)</f>
        <v>12769.8</v>
      </c>
      <c r="AB33" s="49">
        <v>2020</v>
      </c>
      <c r="AC33" s="5" t="s">
        <v>43</v>
      </c>
    </row>
    <row r="34" spans="1:29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182</v>
      </c>
      <c r="T34" s="49" t="s">
        <v>23</v>
      </c>
      <c r="U34" s="60">
        <f>144</f>
        <v>144</v>
      </c>
      <c r="V34" s="60">
        <v>476</v>
      </c>
      <c r="W34" s="60">
        <v>331</v>
      </c>
      <c r="X34" s="60">
        <v>205</v>
      </c>
      <c r="Y34" s="60">
        <v>205</v>
      </c>
      <c r="Z34" s="60">
        <v>205</v>
      </c>
      <c r="AA34" s="60">
        <f>SUM(U34:Z34)</f>
        <v>1566</v>
      </c>
      <c r="AB34" s="49">
        <v>2020</v>
      </c>
    </row>
    <row r="35" spans="1:29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183</v>
      </c>
      <c r="T35" s="49" t="s">
        <v>23</v>
      </c>
      <c r="U35" s="60">
        <f>72+343</f>
        <v>415</v>
      </c>
      <c r="V35" s="60">
        <v>7663</v>
      </c>
      <c r="W35" s="60">
        <v>849</v>
      </c>
      <c r="X35" s="60">
        <v>400</v>
      </c>
      <c r="Y35" s="60">
        <v>400</v>
      </c>
      <c r="Z35" s="60">
        <v>400</v>
      </c>
      <c r="AA35" s="60">
        <f>SUM(U35:Z35)</f>
        <v>10127</v>
      </c>
      <c r="AB35" s="49">
        <v>2020</v>
      </c>
    </row>
    <row r="36" spans="1:29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184</v>
      </c>
      <c r="T36" s="49" t="s">
        <v>24</v>
      </c>
      <c r="U36" s="65">
        <v>332.65</v>
      </c>
      <c r="V36" s="65">
        <v>348.28</v>
      </c>
      <c r="W36" s="65">
        <v>267.94</v>
      </c>
      <c r="X36" s="65">
        <v>381.42</v>
      </c>
      <c r="Y36" s="65">
        <v>400.49</v>
      </c>
      <c r="Z36" s="65">
        <v>420.52</v>
      </c>
      <c r="AA36" s="65">
        <f>Z36</f>
        <v>420.52</v>
      </c>
      <c r="AB36" s="49">
        <v>2020</v>
      </c>
    </row>
    <row r="37" spans="1:29" s="5" customFormat="1" ht="62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237</v>
      </c>
      <c r="T37" s="49" t="s">
        <v>20</v>
      </c>
      <c r="U37" s="73">
        <v>6497.5</v>
      </c>
      <c r="V37" s="73">
        <v>845.2</v>
      </c>
      <c r="W37" s="73">
        <v>938.1</v>
      </c>
      <c r="X37" s="73">
        <v>1683</v>
      </c>
      <c r="Y37" s="73">
        <v>1683</v>
      </c>
      <c r="Z37" s="73">
        <v>1683</v>
      </c>
      <c r="AA37" s="73">
        <f>SUM(U37:Z37)</f>
        <v>13329.8</v>
      </c>
      <c r="AB37" s="49">
        <v>2020</v>
      </c>
    </row>
    <row r="38" spans="1:29" s="5" customFormat="1" ht="75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238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9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185</v>
      </c>
      <c r="T39" s="49" t="s">
        <v>23</v>
      </c>
      <c r="U39" s="60">
        <v>99</v>
      </c>
      <c r="V39" s="60">
        <v>492</v>
      </c>
      <c r="W39" s="60">
        <v>78</v>
      </c>
      <c r="X39" s="60">
        <v>100</v>
      </c>
      <c r="Y39" s="60">
        <v>80</v>
      </c>
      <c r="Z39" s="60">
        <v>75</v>
      </c>
      <c r="AA39" s="60">
        <f>SUM(U39:Z39)</f>
        <v>924</v>
      </c>
      <c r="AB39" s="49">
        <v>2020</v>
      </c>
    </row>
    <row r="40" spans="1:29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239</v>
      </c>
      <c r="T40" s="49" t="s">
        <v>23</v>
      </c>
      <c r="U40" s="60">
        <v>0</v>
      </c>
      <c r="V40" s="60">
        <v>1140</v>
      </c>
      <c r="W40" s="60">
        <v>0</v>
      </c>
      <c r="X40" s="60">
        <v>0</v>
      </c>
      <c r="Y40" s="60">
        <v>0</v>
      </c>
      <c r="Z40" s="60">
        <v>0</v>
      </c>
      <c r="AA40" s="66">
        <f>U40+V40+W40+X40+Y40+Z40</f>
        <v>1140</v>
      </c>
      <c r="AB40" s="49">
        <v>2016</v>
      </c>
    </row>
    <row r="41" spans="1:29" s="5" customFormat="1" ht="60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220</v>
      </c>
      <c r="T41" s="49" t="s">
        <v>23</v>
      </c>
      <c r="U41" s="60">
        <v>0</v>
      </c>
      <c r="V41" s="60">
        <v>0</v>
      </c>
      <c r="W41" s="60">
        <v>2655</v>
      </c>
      <c r="X41" s="60">
        <v>1600</v>
      </c>
      <c r="Y41" s="60">
        <v>1100</v>
      </c>
      <c r="Z41" s="60">
        <v>950</v>
      </c>
      <c r="AA41" s="66">
        <f>U41+V41+W41+X41+Y41+Z41</f>
        <v>6305</v>
      </c>
      <c r="AB41" s="49">
        <v>2020</v>
      </c>
    </row>
    <row r="42" spans="1:29" s="5" customFormat="1" ht="42" customHeight="1" x14ac:dyDescent="0.25">
      <c r="A42" s="44"/>
      <c r="B42" s="57">
        <v>0</v>
      </c>
      <c r="C42" s="57">
        <v>2</v>
      </c>
      <c r="D42" s="57">
        <v>0</v>
      </c>
      <c r="E42" s="57">
        <v>0</v>
      </c>
      <c r="F42" s="57">
        <v>1</v>
      </c>
      <c r="G42" s="57">
        <v>1</v>
      </c>
      <c r="H42" s="57">
        <v>3</v>
      </c>
      <c r="I42" s="57">
        <v>1</v>
      </c>
      <c r="J42" s="57">
        <v>0</v>
      </c>
      <c r="K42" s="57">
        <v>1</v>
      </c>
      <c r="L42" s="57">
        <v>0</v>
      </c>
      <c r="M42" s="57">
        <v>2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61" t="s">
        <v>186</v>
      </c>
      <c r="T42" s="49" t="s">
        <v>20</v>
      </c>
      <c r="U42" s="56">
        <v>674</v>
      </c>
      <c r="V42" s="56">
        <v>0</v>
      </c>
      <c r="W42" s="56">
        <v>0</v>
      </c>
      <c r="X42" s="56">
        <v>100</v>
      </c>
      <c r="Y42" s="56">
        <v>100</v>
      </c>
      <c r="Z42" s="56">
        <v>100</v>
      </c>
      <c r="AA42" s="56">
        <f>SUM(U42:Z42)</f>
        <v>974</v>
      </c>
      <c r="AB42" s="49">
        <v>2015</v>
      </c>
    </row>
    <row r="43" spans="1:29" s="5" customFormat="1" ht="30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187</v>
      </c>
      <c r="T43" s="49" t="s">
        <v>23</v>
      </c>
      <c r="U43" s="49">
        <v>1</v>
      </c>
      <c r="V43" s="49">
        <v>0</v>
      </c>
      <c r="W43" s="49">
        <v>0</v>
      </c>
      <c r="X43" s="49">
        <v>2</v>
      </c>
      <c r="Y43" s="49">
        <v>0</v>
      </c>
      <c r="Z43" s="49">
        <v>0</v>
      </c>
      <c r="AA43" s="60">
        <f>SUM(U43:Z43)</f>
        <v>3</v>
      </c>
      <c r="AB43" s="49">
        <v>2015</v>
      </c>
    </row>
    <row r="44" spans="1:29" s="5" customFormat="1" ht="45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240</v>
      </c>
      <c r="T44" s="49" t="s">
        <v>135</v>
      </c>
      <c r="U44" s="49">
        <v>1</v>
      </c>
      <c r="V44" s="49">
        <v>1</v>
      </c>
      <c r="W44" s="49">
        <v>1</v>
      </c>
      <c r="X44" s="49">
        <v>1</v>
      </c>
      <c r="Y44" s="49">
        <v>1</v>
      </c>
      <c r="Z44" s="49">
        <v>1</v>
      </c>
      <c r="AA44" s="49">
        <v>1</v>
      </c>
      <c r="AB44" s="49">
        <v>2020</v>
      </c>
    </row>
    <row r="45" spans="1:29" s="5" customFormat="1" ht="80.25" customHeight="1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61" t="s">
        <v>241</v>
      </c>
      <c r="T45" s="49" t="s">
        <v>22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67">
        <v>100</v>
      </c>
      <c r="AB45" s="49">
        <v>2020</v>
      </c>
    </row>
    <row r="46" spans="1:29" s="5" customFormat="1" ht="46.5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242</v>
      </c>
      <c r="T46" s="49" t="s">
        <v>20</v>
      </c>
      <c r="U46" s="73">
        <v>350</v>
      </c>
      <c r="V46" s="73">
        <v>34</v>
      </c>
      <c r="W46" s="73">
        <v>0</v>
      </c>
      <c r="X46" s="73">
        <v>35</v>
      </c>
      <c r="Y46" s="73">
        <v>35</v>
      </c>
      <c r="Z46" s="73">
        <v>35</v>
      </c>
      <c r="AA46" s="49">
        <f>SUM(U46:Z46)</f>
        <v>489</v>
      </c>
      <c r="AB46" s="49">
        <v>2020</v>
      </c>
    </row>
    <row r="47" spans="1:29" s="5" customFormat="1" ht="45" customHeight="1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243</v>
      </c>
      <c r="T47" s="49" t="s">
        <v>22</v>
      </c>
      <c r="U47" s="49">
        <v>65</v>
      </c>
      <c r="V47" s="49">
        <v>65</v>
      </c>
      <c r="W47" s="49">
        <v>62</v>
      </c>
      <c r="X47" s="49">
        <v>65</v>
      </c>
      <c r="Y47" s="49">
        <v>65</v>
      </c>
      <c r="Z47" s="49">
        <v>65</v>
      </c>
      <c r="AA47" s="49">
        <v>65</v>
      </c>
      <c r="AB47" s="49">
        <v>2020</v>
      </c>
    </row>
    <row r="48" spans="1:29" s="5" customFormat="1" ht="3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244</v>
      </c>
      <c r="T48" s="49" t="s">
        <v>23</v>
      </c>
      <c r="U48" s="49">
        <v>55</v>
      </c>
      <c r="V48" s="49">
        <v>130</v>
      </c>
      <c r="W48" s="49">
        <v>116</v>
      </c>
      <c r="X48" s="49">
        <v>70</v>
      </c>
      <c r="Y48" s="49">
        <v>55</v>
      </c>
      <c r="Z48" s="49">
        <v>55</v>
      </c>
      <c r="AA48" s="49">
        <f>SUM(U48:Z48)</f>
        <v>481</v>
      </c>
      <c r="AB48" s="49">
        <v>2020</v>
      </c>
    </row>
    <row r="49" spans="1:28" s="5" customFormat="1" ht="6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245</v>
      </c>
      <c r="T49" s="49" t="s">
        <v>135</v>
      </c>
      <c r="U49" s="49">
        <v>1</v>
      </c>
      <c r="V49" s="49">
        <v>1</v>
      </c>
      <c r="W49" s="49">
        <v>1</v>
      </c>
      <c r="X49" s="49">
        <v>1</v>
      </c>
      <c r="Y49" s="49">
        <v>1</v>
      </c>
      <c r="Z49" s="49">
        <v>1</v>
      </c>
      <c r="AA49" s="49">
        <v>1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188</v>
      </c>
      <c r="T50" s="49" t="s">
        <v>23</v>
      </c>
      <c r="U50" s="49">
        <v>5</v>
      </c>
      <c r="V50" s="49">
        <v>3</v>
      </c>
      <c r="W50" s="49">
        <v>5</v>
      </c>
      <c r="X50" s="49">
        <v>3</v>
      </c>
      <c r="Y50" s="49">
        <v>5</v>
      </c>
      <c r="Z50" s="49">
        <v>5</v>
      </c>
      <c r="AA50" s="49">
        <v>30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189</v>
      </c>
      <c r="T51" s="49" t="s">
        <v>20</v>
      </c>
      <c r="U51" s="73">
        <v>50</v>
      </c>
      <c r="V51" s="73">
        <v>50</v>
      </c>
      <c r="W51" s="73">
        <v>10.5</v>
      </c>
      <c r="X51" s="73">
        <v>50</v>
      </c>
      <c r="Y51" s="73">
        <v>50</v>
      </c>
      <c r="Z51" s="73">
        <v>50</v>
      </c>
      <c r="AA51" s="73">
        <v>50</v>
      </c>
      <c r="AB51" s="49">
        <v>2020</v>
      </c>
    </row>
    <row r="52" spans="1:28" s="5" customFormat="1" ht="66" customHeight="1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246</v>
      </c>
      <c r="T52" s="49" t="s">
        <v>135</v>
      </c>
      <c r="U52" s="49">
        <v>1</v>
      </c>
      <c r="V52" s="49">
        <v>1</v>
      </c>
      <c r="W52" s="49">
        <v>1</v>
      </c>
      <c r="X52" s="49">
        <v>1</v>
      </c>
      <c r="Y52" s="49">
        <v>1</v>
      </c>
      <c r="Z52" s="49">
        <v>1</v>
      </c>
      <c r="AA52" s="49">
        <v>1</v>
      </c>
      <c r="AB52" s="49">
        <v>2020</v>
      </c>
    </row>
    <row r="53" spans="1:28" s="5" customFormat="1" ht="45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190</v>
      </c>
      <c r="T53" s="63" t="s">
        <v>23</v>
      </c>
      <c r="U53" s="60">
        <v>950</v>
      </c>
      <c r="V53" s="60">
        <v>840</v>
      </c>
      <c r="W53" s="60">
        <v>348</v>
      </c>
      <c r="X53" s="60">
        <v>350</v>
      </c>
      <c r="Y53" s="60">
        <v>340</v>
      </c>
      <c r="Z53" s="60">
        <v>330</v>
      </c>
      <c r="AA53" s="60">
        <f>SUM(U53:Z53)</f>
        <v>3158</v>
      </c>
      <c r="AB53" s="49">
        <v>2020</v>
      </c>
    </row>
    <row r="54" spans="1:28" s="5" customFormat="1" ht="77.25" customHeight="1" x14ac:dyDescent="0.25">
      <c r="A54" s="44"/>
      <c r="B54" s="57">
        <v>0</v>
      </c>
      <c r="C54" s="57">
        <v>2</v>
      </c>
      <c r="D54" s="57">
        <v>0</v>
      </c>
      <c r="E54" s="57">
        <v>0</v>
      </c>
      <c r="F54" s="57">
        <v>1</v>
      </c>
      <c r="G54" s="57">
        <v>1</v>
      </c>
      <c r="H54" s="57">
        <v>3</v>
      </c>
      <c r="I54" s="57">
        <v>1</v>
      </c>
      <c r="J54" s="57">
        <v>0</v>
      </c>
      <c r="K54" s="57">
        <v>1</v>
      </c>
      <c r="L54" s="57">
        <v>0</v>
      </c>
      <c r="M54" s="57">
        <v>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61" t="s">
        <v>247</v>
      </c>
      <c r="T54" s="49" t="s">
        <v>20</v>
      </c>
      <c r="U54" s="56">
        <v>489</v>
      </c>
      <c r="V54" s="56">
        <v>320.3</v>
      </c>
      <c r="W54" s="56">
        <v>784.9</v>
      </c>
      <c r="X54" s="56">
        <v>5949.6</v>
      </c>
      <c r="Y54" s="56">
        <v>5949.6</v>
      </c>
      <c r="Z54" s="56">
        <v>5949.6</v>
      </c>
      <c r="AA54" s="56">
        <f>SUM(U54:Z54)</f>
        <v>19443</v>
      </c>
      <c r="AB54" s="49">
        <v>2020</v>
      </c>
    </row>
    <row r="55" spans="1:28" s="5" customFormat="1" ht="45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191</v>
      </c>
      <c r="T55" s="63" t="s">
        <v>23</v>
      </c>
      <c r="U55" s="60">
        <v>15</v>
      </c>
      <c r="V55" s="60">
        <v>15</v>
      </c>
      <c r="W55" s="60">
        <v>15</v>
      </c>
      <c r="X55" s="60">
        <v>15</v>
      </c>
      <c r="Y55" s="60">
        <v>15</v>
      </c>
      <c r="Z55" s="60">
        <v>15</v>
      </c>
      <c r="AA55" s="60">
        <f>SUM(U55:Z55)</f>
        <v>90</v>
      </c>
      <c r="AB55" s="49">
        <v>2020</v>
      </c>
    </row>
    <row r="56" spans="1:28" s="5" customForma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192</v>
      </c>
      <c r="T56" s="49" t="s">
        <v>22</v>
      </c>
      <c r="U56" s="60">
        <v>100</v>
      </c>
      <c r="V56" s="60">
        <v>100</v>
      </c>
      <c r="W56" s="60">
        <v>100</v>
      </c>
      <c r="X56" s="60">
        <v>100</v>
      </c>
      <c r="Y56" s="60">
        <v>100</v>
      </c>
      <c r="Z56" s="60">
        <v>100</v>
      </c>
      <c r="AA56" s="60">
        <v>100</v>
      </c>
      <c r="AB56" s="49">
        <v>2020</v>
      </c>
    </row>
    <row r="57" spans="1:28" s="5" customFormat="1" ht="63.75" customHeight="1" x14ac:dyDescent="0.25">
      <c r="A57" s="44"/>
      <c r="B57" s="57">
        <v>0</v>
      </c>
      <c r="C57" s="57">
        <v>2</v>
      </c>
      <c r="D57" s="57">
        <v>0</v>
      </c>
      <c r="E57" s="57">
        <v>0</v>
      </c>
      <c r="F57" s="57">
        <v>1</v>
      </c>
      <c r="G57" s="57">
        <v>1</v>
      </c>
      <c r="H57" s="57">
        <v>3</v>
      </c>
      <c r="I57" s="57">
        <v>1</v>
      </c>
      <c r="J57" s="57">
        <v>0</v>
      </c>
      <c r="K57" s="57">
        <v>1</v>
      </c>
      <c r="L57" s="57">
        <v>0</v>
      </c>
      <c r="M57" s="57">
        <v>2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61" t="s">
        <v>193</v>
      </c>
      <c r="T57" s="49" t="s">
        <v>20</v>
      </c>
      <c r="U57" s="73">
        <v>406</v>
      </c>
      <c r="V57" s="73">
        <v>548</v>
      </c>
      <c r="W57" s="73">
        <v>1002</v>
      </c>
      <c r="X57" s="56">
        <v>1500</v>
      </c>
      <c r="Y57" s="73">
        <v>1500</v>
      </c>
      <c r="Z57" s="73">
        <v>1500</v>
      </c>
      <c r="AA57" s="65">
        <f>SUM(U57:Z57)</f>
        <v>6456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248</v>
      </c>
      <c r="T58" s="49" t="s">
        <v>23</v>
      </c>
      <c r="U58" s="63">
        <v>190</v>
      </c>
      <c r="V58" s="49">
        <v>400</v>
      </c>
      <c r="W58" s="49">
        <v>470</v>
      </c>
      <c r="X58" s="49">
        <v>350</v>
      </c>
      <c r="Y58" s="63">
        <v>300</v>
      </c>
      <c r="Z58" s="63">
        <v>300</v>
      </c>
      <c r="AA58" s="65">
        <f>SUM(U58:Z58)</f>
        <v>2010</v>
      </c>
      <c r="AB58" s="49">
        <v>2020</v>
      </c>
    </row>
    <row r="59" spans="1:28" s="5" customFormat="1" ht="30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194</v>
      </c>
      <c r="T59" s="49" t="s">
        <v>23</v>
      </c>
      <c r="U59" s="60">
        <v>200</v>
      </c>
      <c r="V59" s="60">
        <v>350</v>
      </c>
      <c r="W59" s="60">
        <v>370</v>
      </c>
      <c r="X59" s="60">
        <v>300</v>
      </c>
      <c r="Y59" s="60">
        <v>200</v>
      </c>
      <c r="Z59" s="60">
        <v>200</v>
      </c>
      <c r="AA59" s="60">
        <f>SUM(U59:Z59)</f>
        <v>1620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195</v>
      </c>
      <c r="T60" s="49" t="s">
        <v>23</v>
      </c>
      <c r="U60" s="63">
        <v>10</v>
      </c>
      <c r="V60" s="49">
        <v>12</v>
      </c>
      <c r="W60" s="49">
        <v>9</v>
      </c>
      <c r="X60" s="49">
        <v>15</v>
      </c>
      <c r="Y60" s="63">
        <v>12</v>
      </c>
      <c r="Z60" s="63">
        <v>12</v>
      </c>
      <c r="AA60" s="49">
        <f>SUM(U60:Z60)</f>
        <v>70</v>
      </c>
      <c r="AB60" s="49">
        <v>2020</v>
      </c>
    </row>
    <row r="61" spans="1:28" s="5" customFormat="1" ht="52.5" customHeight="1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196</v>
      </c>
      <c r="T61" s="49" t="s">
        <v>23</v>
      </c>
      <c r="U61" s="63">
        <v>480</v>
      </c>
      <c r="V61" s="49">
        <v>70</v>
      </c>
      <c r="W61" s="49">
        <v>70</v>
      </c>
      <c r="X61" s="49">
        <v>70</v>
      </c>
      <c r="Y61" s="63">
        <v>70</v>
      </c>
      <c r="Z61" s="63">
        <v>70</v>
      </c>
      <c r="AA61" s="49">
        <f t="shared" ref="AA61:AA62" si="0">SUM(U61:Z61)</f>
        <v>830</v>
      </c>
      <c r="AB61" s="49">
        <v>2020</v>
      </c>
    </row>
    <row r="62" spans="1:28" s="5" customFormat="1" ht="51.75" customHeight="1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197</v>
      </c>
      <c r="T62" s="49" t="s">
        <v>23</v>
      </c>
      <c r="U62" s="63">
        <v>5</v>
      </c>
      <c r="V62" s="49">
        <v>0</v>
      </c>
      <c r="W62" s="49">
        <v>0</v>
      </c>
      <c r="X62" s="49">
        <v>5</v>
      </c>
      <c r="Y62" s="63">
        <v>5</v>
      </c>
      <c r="Z62" s="63">
        <v>5</v>
      </c>
      <c r="AA62" s="49">
        <f t="shared" si="0"/>
        <v>20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249</v>
      </c>
      <c r="T63" s="49" t="s">
        <v>23</v>
      </c>
      <c r="U63" s="63">
        <v>2</v>
      </c>
      <c r="V63" s="49">
        <v>7</v>
      </c>
      <c r="W63" s="49">
        <v>1</v>
      </c>
      <c r="X63" s="49">
        <v>2</v>
      </c>
      <c r="Y63" s="63">
        <v>2</v>
      </c>
      <c r="Z63" s="63">
        <v>2</v>
      </c>
      <c r="AA63" s="49">
        <f>SUM(U63:Z63)</f>
        <v>16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198</v>
      </c>
      <c r="T64" s="49" t="s">
        <v>23</v>
      </c>
      <c r="U64" s="63">
        <v>0</v>
      </c>
      <c r="V64" s="49">
        <v>60</v>
      </c>
      <c r="W64" s="49">
        <v>35</v>
      </c>
      <c r="X64" s="49">
        <v>20</v>
      </c>
      <c r="Y64" s="63">
        <v>20</v>
      </c>
      <c r="Z64" s="63">
        <v>20</v>
      </c>
      <c r="AA64" s="49">
        <f>SUM(U64:Z64)</f>
        <v>155</v>
      </c>
      <c r="AB64" s="49">
        <v>2020</v>
      </c>
    </row>
    <row r="65" spans="1:28" s="5" customFormat="1" ht="69" customHeight="1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226</v>
      </c>
      <c r="T65" s="49" t="s">
        <v>23</v>
      </c>
      <c r="U65" s="63">
        <v>0</v>
      </c>
      <c r="V65" s="49">
        <v>250</v>
      </c>
      <c r="W65" s="49">
        <v>240</v>
      </c>
      <c r="X65" s="49">
        <v>250</v>
      </c>
      <c r="Y65" s="63">
        <v>100</v>
      </c>
      <c r="Z65" s="63">
        <v>100</v>
      </c>
      <c r="AA65" s="49">
        <f>SUM(U65:Z65)</f>
        <v>940</v>
      </c>
      <c r="AB65" s="49">
        <v>2020</v>
      </c>
    </row>
    <row r="66" spans="1:28" s="5" customFormat="1" ht="60" x14ac:dyDescent="0.25">
      <c r="A66" s="44"/>
      <c r="B66" s="57"/>
      <c r="C66" s="57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61" t="s">
        <v>199</v>
      </c>
      <c r="T66" s="49" t="s">
        <v>23</v>
      </c>
      <c r="U66" s="49">
        <v>0</v>
      </c>
      <c r="V66" s="49">
        <v>70</v>
      </c>
      <c r="W66" s="49">
        <v>40</v>
      </c>
      <c r="X66" s="49">
        <v>20</v>
      </c>
      <c r="Y66" s="49">
        <v>20</v>
      </c>
      <c r="Z66" s="49">
        <v>20</v>
      </c>
      <c r="AA66" s="49">
        <f>SUM(U66:Z66)</f>
        <v>170</v>
      </c>
      <c r="AB66" s="49">
        <v>2020</v>
      </c>
    </row>
    <row r="67" spans="1:28" s="5" customFormat="1" ht="85.5" x14ac:dyDescent="0.25">
      <c r="A67" s="44"/>
      <c r="B67" s="57">
        <v>0</v>
      </c>
      <c r="C67" s="57">
        <v>2</v>
      </c>
      <c r="D67" s="57">
        <v>0</v>
      </c>
      <c r="E67" s="57">
        <v>0</v>
      </c>
      <c r="F67" s="57">
        <v>1</v>
      </c>
      <c r="G67" s="57">
        <v>1</v>
      </c>
      <c r="H67" s="57">
        <v>3</v>
      </c>
      <c r="I67" s="57">
        <v>1</v>
      </c>
      <c r="J67" s="57">
        <v>0</v>
      </c>
      <c r="K67" s="57">
        <v>1</v>
      </c>
      <c r="L67" s="57">
        <v>0</v>
      </c>
      <c r="M67" s="57">
        <v>3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5" t="s">
        <v>250</v>
      </c>
      <c r="T67" s="49" t="s">
        <v>20</v>
      </c>
      <c r="U67" s="56">
        <f>U82</f>
        <v>185</v>
      </c>
      <c r="V67" s="56">
        <v>0</v>
      </c>
      <c r="W67" s="56">
        <f t="shared" ref="W67" si="1">W82</f>
        <v>0</v>
      </c>
      <c r="X67" s="56">
        <v>0</v>
      </c>
      <c r="Y67" s="56">
        <v>0</v>
      </c>
      <c r="Z67" s="56">
        <v>0</v>
      </c>
      <c r="AA67" s="56">
        <f>SUM(U67:Z67)</f>
        <v>185</v>
      </c>
      <c r="AB67" s="49">
        <v>2020</v>
      </c>
    </row>
    <row r="68" spans="1:28" s="5" customFormat="1" ht="6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61" t="s">
        <v>251</v>
      </c>
      <c r="T68" s="49" t="s">
        <v>22</v>
      </c>
      <c r="U68" s="49">
        <v>100</v>
      </c>
      <c r="V68" s="49">
        <v>100</v>
      </c>
      <c r="W68" s="49">
        <v>100</v>
      </c>
      <c r="X68" s="49">
        <v>100</v>
      </c>
      <c r="Y68" s="49">
        <v>100</v>
      </c>
      <c r="Z68" s="49">
        <v>100</v>
      </c>
      <c r="AA68" s="49">
        <v>100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252</v>
      </c>
      <c r="T69" s="49" t="s">
        <v>22</v>
      </c>
      <c r="U69" s="49">
        <v>83</v>
      </c>
      <c r="V69" s="49">
        <v>5</v>
      </c>
      <c r="W69" s="49">
        <v>0</v>
      </c>
      <c r="X69" s="49">
        <v>100</v>
      </c>
      <c r="Y69" s="49">
        <v>100</v>
      </c>
      <c r="Z69" s="49">
        <v>100</v>
      </c>
      <c r="AA69" s="49">
        <v>98</v>
      </c>
      <c r="AB69" s="49">
        <v>2020</v>
      </c>
    </row>
    <row r="70" spans="1:28" s="5" customFormat="1" ht="45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253</v>
      </c>
      <c r="T70" s="49" t="s">
        <v>135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2020</v>
      </c>
    </row>
    <row r="71" spans="1:28" s="5" customFormat="1" ht="30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200</v>
      </c>
      <c r="T71" s="49" t="s">
        <v>23</v>
      </c>
      <c r="U71" s="49">
        <v>13</v>
      </c>
      <c r="V71" s="49">
        <v>13</v>
      </c>
      <c r="W71" s="49">
        <v>13</v>
      </c>
      <c r="X71" s="49">
        <v>13</v>
      </c>
      <c r="Y71" s="49">
        <v>13</v>
      </c>
      <c r="Z71" s="49">
        <v>13</v>
      </c>
      <c r="AA71" s="49">
        <f>SUM(U71:Z71)</f>
        <v>78</v>
      </c>
      <c r="AB71" s="49">
        <v>2020</v>
      </c>
    </row>
    <row r="72" spans="1:28" s="5" customFormat="1" ht="45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201</v>
      </c>
      <c r="T72" s="49" t="s">
        <v>135</v>
      </c>
      <c r="U72" s="49">
        <v>1</v>
      </c>
      <c r="V72" s="49">
        <v>1</v>
      </c>
      <c r="W72" s="49">
        <v>0</v>
      </c>
      <c r="X72" s="69">
        <v>0</v>
      </c>
      <c r="Y72" s="69">
        <v>0</v>
      </c>
      <c r="Z72" s="69">
        <v>0</v>
      </c>
      <c r="AA72" s="49">
        <v>1</v>
      </c>
      <c r="AB72" s="49">
        <v>2020</v>
      </c>
    </row>
    <row r="73" spans="1:28" s="5" customFormat="1" ht="30.75" customHeight="1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254</v>
      </c>
      <c r="T73" s="49" t="s">
        <v>23</v>
      </c>
      <c r="U73" s="63">
        <v>10</v>
      </c>
      <c r="V73" s="49">
        <v>5</v>
      </c>
      <c r="W73" s="49">
        <v>0</v>
      </c>
      <c r="X73" s="69">
        <v>0</v>
      </c>
      <c r="Y73" s="69">
        <v>0</v>
      </c>
      <c r="Z73" s="69">
        <v>0</v>
      </c>
      <c r="AA73" s="49">
        <f>SUM(U73:Z73)</f>
        <v>15</v>
      </c>
      <c r="AB73" s="49">
        <v>2020</v>
      </c>
    </row>
    <row r="74" spans="1:28" s="5" customFormat="1" ht="60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61" t="s">
        <v>255</v>
      </c>
      <c r="T74" s="49" t="s">
        <v>135</v>
      </c>
      <c r="U74" s="49">
        <v>1</v>
      </c>
      <c r="V74" s="49">
        <v>1</v>
      </c>
      <c r="W74" s="49">
        <v>1</v>
      </c>
      <c r="X74" s="49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256</v>
      </c>
      <c r="T75" s="49" t="s">
        <v>22</v>
      </c>
      <c r="U75" s="49">
        <v>100</v>
      </c>
      <c r="V75" s="49">
        <v>100</v>
      </c>
      <c r="W75" s="49">
        <v>100</v>
      </c>
      <c r="X75" s="49">
        <v>100</v>
      </c>
      <c r="Y75" s="49">
        <v>100</v>
      </c>
      <c r="Z75" s="49">
        <v>100</v>
      </c>
      <c r="AA75" s="49">
        <v>100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257</v>
      </c>
      <c r="T76" s="49" t="s">
        <v>22</v>
      </c>
      <c r="U76" s="63">
        <v>90</v>
      </c>
      <c r="V76" s="49">
        <v>0</v>
      </c>
      <c r="W76" s="49">
        <v>0</v>
      </c>
      <c r="X76" s="49">
        <v>0</v>
      </c>
      <c r="Y76" s="63">
        <v>0</v>
      </c>
      <c r="Z76" s="63">
        <v>0</v>
      </c>
      <c r="AA76" s="63">
        <v>90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202</v>
      </c>
      <c r="T77" s="49" t="s">
        <v>135</v>
      </c>
      <c r="U77" s="49">
        <v>1</v>
      </c>
      <c r="V77" s="49">
        <v>1</v>
      </c>
      <c r="W77" s="49">
        <v>1</v>
      </c>
      <c r="X77" s="49">
        <v>1</v>
      </c>
      <c r="Y77" s="49">
        <v>1</v>
      </c>
      <c r="Z77" s="49">
        <v>1</v>
      </c>
      <c r="AA77" s="49">
        <v>1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258</v>
      </c>
      <c r="T78" s="49" t="s">
        <v>22</v>
      </c>
      <c r="U78" s="63">
        <v>80</v>
      </c>
      <c r="V78" s="49">
        <v>65</v>
      </c>
      <c r="W78" s="49">
        <v>100</v>
      </c>
      <c r="X78" s="49">
        <v>100</v>
      </c>
      <c r="Y78" s="63">
        <v>100</v>
      </c>
      <c r="Z78" s="63">
        <v>100</v>
      </c>
      <c r="AA78" s="63">
        <v>100</v>
      </c>
      <c r="AB78" s="49">
        <v>2020</v>
      </c>
    </row>
    <row r="79" spans="1:28" s="5" customFormat="1" ht="60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259</v>
      </c>
      <c r="T79" s="49" t="s">
        <v>135</v>
      </c>
      <c r="U79" s="49">
        <v>1</v>
      </c>
      <c r="V79" s="49">
        <v>1</v>
      </c>
      <c r="W79" s="49">
        <v>1</v>
      </c>
      <c r="X79" s="49">
        <v>1</v>
      </c>
      <c r="Y79" s="49">
        <v>1</v>
      </c>
      <c r="Z79" s="49">
        <v>1</v>
      </c>
      <c r="AA79" s="49">
        <v>1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203</v>
      </c>
      <c r="T80" s="49" t="s">
        <v>22</v>
      </c>
      <c r="U80" s="49">
        <v>100</v>
      </c>
      <c r="V80" s="49">
        <v>100</v>
      </c>
      <c r="W80" s="49">
        <v>100</v>
      </c>
      <c r="X80" s="49">
        <v>100</v>
      </c>
      <c r="Y80" s="49">
        <v>100</v>
      </c>
      <c r="Z80" s="49">
        <v>100</v>
      </c>
      <c r="AA80" s="49">
        <v>100</v>
      </c>
      <c r="AB80" s="49">
        <v>2020</v>
      </c>
    </row>
    <row r="81" spans="1:28" s="5" customFormat="1" ht="60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260</v>
      </c>
      <c r="T81" s="49" t="s">
        <v>22</v>
      </c>
      <c r="U81" s="63">
        <v>100</v>
      </c>
      <c r="V81" s="49">
        <v>0</v>
      </c>
      <c r="W81" s="49">
        <v>0</v>
      </c>
      <c r="X81" s="49">
        <v>0</v>
      </c>
      <c r="Y81" s="63">
        <v>0</v>
      </c>
      <c r="Z81" s="63">
        <v>0</v>
      </c>
      <c r="AA81" s="63">
        <v>100</v>
      </c>
      <c r="AB81" s="49">
        <v>2020</v>
      </c>
    </row>
    <row r="82" spans="1:28" s="5" customFormat="1" ht="45" x14ac:dyDescent="0.25">
      <c r="A82" s="44"/>
      <c r="B82" s="57">
        <v>0</v>
      </c>
      <c r="C82" s="57">
        <v>2</v>
      </c>
      <c r="D82" s="57">
        <v>0</v>
      </c>
      <c r="E82" s="57">
        <v>0</v>
      </c>
      <c r="F82" s="57">
        <v>1</v>
      </c>
      <c r="G82" s="57">
        <v>1</v>
      </c>
      <c r="H82" s="57">
        <v>3</v>
      </c>
      <c r="I82" s="57">
        <v>1</v>
      </c>
      <c r="J82" s="57">
        <v>0</v>
      </c>
      <c r="K82" s="57">
        <v>1</v>
      </c>
      <c r="L82" s="57">
        <v>0</v>
      </c>
      <c r="M82" s="57">
        <v>3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61" t="s">
        <v>204</v>
      </c>
      <c r="T82" s="49" t="s">
        <v>20</v>
      </c>
      <c r="U82" s="56">
        <v>185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f>SUM(U82:Z82)</f>
        <v>185</v>
      </c>
      <c r="AB82" s="49">
        <v>2020</v>
      </c>
    </row>
    <row r="83" spans="1:28" s="5" customFormat="1" ht="45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261</v>
      </c>
      <c r="T83" s="49" t="s">
        <v>23</v>
      </c>
      <c r="U83" s="49">
        <v>1</v>
      </c>
      <c r="V83" s="49">
        <v>0</v>
      </c>
      <c r="W83" s="49">
        <v>0</v>
      </c>
      <c r="X83" s="49">
        <v>1</v>
      </c>
      <c r="Y83" s="49">
        <v>1</v>
      </c>
      <c r="Z83" s="49">
        <v>1</v>
      </c>
      <c r="AA83" s="49">
        <f>SUM(U83:Z83)</f>
        <v>4</v>
      </c>
      <c r="AB83" s="49">
        <v>2020</v>
      </c>
    </row>
    <row r="84" spans="1:28" s="5" customFormat="1" ht="32.25" customHeight="1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205</v>
      </c>
      <c r="T84" s="49" t="s">
        <v>20</v>
      </c>
      <c r="U84" s="56">
        <v>2963.4</v>
      </c>
      <c r="V84" s="56">
        <f t="shared" ref="V84:W84" si="2">V85</f>
        <v>1290.3000000000002</v>
      </c>
      <c r="W84" s="56">
        <f t="shared" si="2"/>
        <v>2057.9</v>
      </c>
      <c r="X84" s="56">
        <f>X85</f>
        <v>2300</v>
      </c>
      <c r="Y84" s="56">
        <f>Y85</f>
        <v>2300</v>
      </c>
      <c r="Z84" s="56">
        <f>Z85</f>
        <v>2300</v>
      </c>
      <c r="AA84" s="56">
        <f t="shared" ref="AA84:AA85" si="3">SUM(U84:Z84)</f>
        <v>13211.6</v>
      </c>
      <c r="AB84" s="49">
        <v>2020</v>
      </c>
    </row>
    <row r="85" spans="1:28" s="5" customFormat="1" ht="28.5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206</v>
      </c>
      <c r="T85" s="49" t="s">
        <v>20</v>
      </c>
      <c r="U85" s="65">
        <v>2963.4</v>
      </c>
      <c r="V85" s="56">
        <f>V88+V98+V107</f>
        <v>1290.3000000000002</v>
      </c>
      <c r="W85" s="56">
        <f>W88+W98+W107</f>
        <v>2057.9</v>
      </c>
      <c r="X85" s="56">
        <f>X88+X98+X107</f>
        <v>2300</v>
      </c>
      <c r="Y85" s="56">
        <f>Y88+Y98+Y107</f>
        <v>2300</v>
      </c>
      <c r="Z85" s="56">
        <f>Z88+Z98+Z107</f>
        <v>2300</v>
      </c>
      <c r="AA85" s="56">
        <f t="shared" si="3"/>
        <v>13211.6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262</v>
      </c>
      <c r="T86" s="49" t="s">
        <v>22</v>
      </c>
      <c r="U86" s="49">
        <v>100</v>
      </c>
      <c r="V86" s="49">
        <v>100</v>
      </c>
      <c r="W86" s="49">
        <v>112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263</v>
      </c>
      <c r="T87" s="49" t="s">
        <v>22</v>
      </c>
      <c r="U87" s="49">
        <v>100</v>
      </c>
      <c r="V87" s="49">
        <v>60</v>
      </c>
      <c r="W87" s="49">
        <v>125</v>
      </c>
      <c r="X87" s="49">
        <v>100</v>
      </c>
      <c r="Y87" s="49">
        <v>100</v>
      </c>
      <c r="Z87" s="49">
        <v>100</v>
      </c>
      <c r="AA87" s="49">
        <v>100</v>
      </c>
      <c r="AB87" s="49">
        <v>2020</v>
      </c>
    </row>
    <row r="88" spans="1:28" s="5" customFormat="1" ht="45" x14ac:dyDescent="0.25">
      <c r="A88" s="44"/>
      <c r="B88" s="57">
        <v>0</v>
      </c>
      <c r="C88" s="57">
        <v>2</v>
      </c>
      <c r="D88" s="57">
        <v>0</v>
      </c>
      <c r="E88" s="57">
        <v>0</v>
      </c>
      <c r="F88" s="57">
        <v>4</v>
      </c>
      <c r="G88" s="57">
        <v>1</v>
      </c>
      <c r="H88" s="57">
        <v>2</v>
      </c>
      <c r="I88" s="57">
        <v>1</v>
      </c>
      <c r="J88" s="57">
        <v>0</v>
      </c>
      <c r="K88" s="57">
        <v>2</v>
      </c>
      <c r="L88" s="57">
        <v>0</v>
      </c>
      <c r="M88" s="57">
        <v>1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61" t="s">
        <v>264</v>
      </c>
      <c r="T88" s="49" t="s">
        <v>20</v>
      </c>
      <c r="U88" s="73">
        <v>121</v>
      </c>
      <c r="V88" s="73">
        <v>215.8</v>
      </c>
      <c r="W88" s="73">
        <v>174.9</v>
      </c>
      <c r="X88" s="73">
        <v>200</v>
      </c>
      <c r="Y88" s="73">
        <v>200</v>
      </c>
      <c r="Z88" s="73">
        <v>200</v>
      </c>
      <c r="AA88" s="73">
        <f>SUM(U88:Z88)</f>
        <v>1111.7</v>
      </c>
      <c r="AB88" s="49">
        <v>2020</v>
      </c>
    </row>
    <row r="89" spans="1:28" s="5" customFormat="1" ht="30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265</v>
      </c>
      <c r="T89" s="49" t="s">
        <v>23</v>
      </c>
      <c r="U89" s="49">
        <v>20</v>
      </c>
      <c r="V89" s="49">
        <v>8</v>
      </c>
      <c r="W89" s="49">
        <v>37</v>
      </c>
      <c r="X89" s="49">
        <v>15</v>
      </c>
      <c r="Y89" s="49">
        <v>10</v>
      </c>
      <c r="Z89" s="49">
        <v>10</v>
      </c>
      <c r="AA89" s="49">
        <f>SUM(U89:Z89)</f>
        <v>100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207</v>
      </c>
      <c r="T90" s="49" t="s">
        <v>23</v>
      </c>
      <c r="U90" s="49">
        <v>50</v>
      </c>
      <c r="V90" s="49">
        <v>71</v>
      </c>
      <c r="W90" s="49">
        <v>27</v>
      </c>
      <c r="X90" s="49">
        <v>25</v>
      </c>
      <c r="Y90" s="49">
        <v>20</v>
      </c>
      <c r="Z90" s="49">
        <v>20</v>
      </c>
      <c r="AA90" s="49">
        <f>SUM(U90:Z90)</f>
        <v>213</v>
      </c>
      <c r="AB90" s="49">
        <v>2020</v>
      </c>
    </row>
    <row r="91" spans="1:28" s="5" customFormat="1" ht="60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266</v>
      </c>
      <c r="T91" s="49" t="s">
        <v>135</v>
      </c>
      <c r="U91" s="49">
        <v>1</v>
      </c>
      <c r="V91" s="49">
        <v>1</v>
      </c>
      <c r="W91" s="49">
        <v>1</v>
      </c>
      <c r="X91" s="49">
        <v>1</v>
      </c>
      <c r="Y91" s="49">
        <v>1</v>
      </c>
      <c r="Z91" s="49">
        <v>1</v>
      </c>
      <c r="AA91" s="49">
        <v>1</v>
      </c>
      <c r="AB91" s="49">
        <v>2020</v>
      </c>
    </row>
    <row r="92" spans="1:28" s="5" customFormat="1" ht="45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208</v>
      </c>
      <c r="T92" s="63" t="s">
        <v>22</v>
      </c>
      <c r="U92" s="63">
        <v>75</v>
      </c>
      <c r="V92" s="49">
        <v>75</v>
      </c>
      <c r="W92" s="49">
        <v>42</v>
      </c>
      <c r="X92" s="49">
        <v>65</v>
      </c>
      <c r="Y92" s="63">
        <v>65</v>
      </c>
      <c r="Z92" s="63">
        <v>65</v>
      </c>
      <c r="AA92" s="49">
        <v>75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267</v>
      </c>
      <c r="T93" s="49" t="s">
        <v>135</v>
      </c>
      <c r="U93" s="49">
        <v>1</v>
      </c>
      <c r="V93" s="49">
        <v>1</v>
      </c>
      <c r="W93" s="49">
        <v>1</v>
      </c>
      <c r="X93" s="49">
        <v>1</v>
      </c>
      <c r="Y93" s="49">
        <v>1</v>
      </c>
      <c r="Z93" s="49">
        <v>1</v>
      </c>
      <c r="AA93" s="49">
        <v>1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209</v>
      </c>
      <c r="T94" s="49" t="s">
        <v>26</v>
      </c>
      <c r="U94" s="49">
        <v>208</v>
      </c>
      <c r="V94" s="49">
        <v>57</v>
      </c>
      <c r="W94" s="49">
        <v>59.2</v>
      </c>
      <c r="X94" s="49">
        <v>213.5</v>
      </c>
      <c r="Y94" s="49">
        <v>214</v>
      </c>
      <c r="Z94" s="49">
        <v>214</v>
      </c>
      <c r="AA94" s="68">
        <v>214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210</v>
      </c>
      <c r="T95" s="49" t="s">
        <v>26</v>
      </c>
      <c r="U95" s="49">
        <v>430</v>
      </c>
      <c r="V95" s="49">
        <v>730</v>
      </c>
      <c r="W95" s="49">
        <v>149.5</v>
      </c>
      <c r="X95" s="49">
        <v>430</v>
      </c>
      <c r="Y95" s="49">
        <v>430</v>
      </c>
      <c r="Z95" s="49">
        <v>430</v>
      </c>
      <c r="AA95" s="68">
        <v>430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211</v>
      </c>
      <c r="T96" s="49" t="s">
        <v>135</v>
      </c>
      <c r="U96" s="49">
        <v>1</v>
      </c>
      <c r="V96" s="49">
        <v>1</v>
      </c>
      <c r="W96" s="49">
        <v>1</v>
      </c>
      <c r="X96" s="49">
        <v>1</v>
      </c>
      <c r="Y96" s="49">
        <v>1</v>
      </c>
      <c r="Z96" s="49">
        <v>1</v>
      </c>
      <c r="AA96" s="49">
        <v>1</v>
      </c>
      <c r="AB96" s="49">
        <v>2020</v>
      </c>
    </row>
    <row r="97" spans="1:29" s="5" customFormat="1" ht="45" customHeight="1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61" t="s">
        <v>268</v>
      </c>
      <c r="T97" s="49" t="s">
        <v>26</v>
      </c>
      <c r="U97" s="49">
        <v>10</v>
      </c>
      <c r="V97" s="49">
        <v>785</v>
      </c>
      <c r="W97" s="49">
        <v>179.8</v>
      </c>
      <c r="X97" s="49">
        <v>50</v>
      </c>
      <c r="Y97" s="49">
        <v>40</v>
      </c>
      <c r="Z97" s="49">
        <v>20</v>
      </c>
      <c r="AA97" s="49">
        <f>SUM(U97:Z97)</f>
        <v>1084.8</v>
      </c>
      <c r="AB97" s="49">
        <v>2020</v>
      </c>
    </row>
    <row r="98" spans="1:29" s="5" customFormat="1" ht="57" customHeight="1" x14ac:dyDescent="0.25">
      <c r="A98" s="44"/>
      <c r="B98" s="57">
        <v>0</v>
      </c>
      <c r="C98" s="57">
        <v>2</v>
      </c>
      <c r="D98" s="57">
        <v>0</v>
      </c>
      <c r="E98" s="57">
        <v>0</v>
      </c>
      <c r="F98" s="57">
        <v>4</v>
      </c>
      <c r="G98" s="57">
        <v>1</v>
      </c>
      <c r="H98" s="57">
        <v>2</v>
      </c>
      <c r="I98" s="57">
        <v>1</v>
      </c>
      <c r="J98" s="57">
        <v>0</v>
      </c>
      <c r="K98" s="57">
        <v>2</v>
      </c>
      <c r="L98" s="57">
        <v>0</v>
      </c>
      <c r="M98" s="57">
        <v>1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61" t="s">
        <v>269</v>
      </c>
      <c r="T98" s="49" t="s">
        <v>20</v>
      </c>
      <c r="U98" s="56">
        <v>2274</v>
      </c>
      <c r="V98" s="56">
        <v>741.6</v>
      </c>
      <c r="W98" s="56">
        <v>491</v>
      </c>
      <c r="X98" s="56">
        <v>600</v>
      </c>
      <c r="Y98" s="56">
        <v>600</v>
      </c>
      <c r="Z98" s="56">
        <v>600</v>
      </c>
      <c r="AA98" s="56">
        <f>SUM(U98:Z98)</f>
        <v>5306.6</v>
      </c>
      <c r="AB98" s="49">
        <v>2020</v>
      </c>
      <c r="AC98" s="5" t="s">
        <v>43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61" t="s">
        <v>212</v>
      </c>
      <c r="T99" s="49" t="s">
        <v>23</v>
      </c>
      <c r="U99" s="49">
        <v>80</v>
      </c>
      <c r="V99" s="49">
        <v>138</v>
      </c>
      <c r="W99" s="49">
        <v>130</v>
      </c>
      <c r="X99" s="49">
        <v>60</v>
      </c>
      <c r="Y99" s="49">
        <v>60</v>
      </c>
      <c r="Z99" s="49">
        <v>60</v>
      </c>
      <c r="AA99" s="69">
        <f>SUM(U99:Z99)</f>
        <v>528</v>
      </c>
      <c r="AB99" s="49">
        <v>2020</v>
      </c>
    </row>
    <row r="100" spans="1:29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221</v>
      </c>
      <c r="T100" s="49" t="s">
        <v>23</v>
      </c>
      <c r="U100" s="60">
        <v>800</v>
      </c>
      <c r="V100" s="60">
        <v>316</v>
      </c>
      <c r="W100" s="60">
        <v>0</v>
      </c>
      <c r="X100" s="60">
        <v>0</v>
      </c>
      <c r="Y100" s="60">
        <v>0</v>
      </c>
      <c r="Z100" s="60">
        <v>0</v>
      </c>
      <c r="AA100" s="60">
        <f>SUM(U100:Z100)</f>
        <v>1116</v>
      </c>
      <c r="AB100" s="49">
        <v>2016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213</v>
      </c>
      <c r="T101" s="49" t="s">
        <v>22</v>
      </c>
      <c r="U101" s="60">
        <v>100</v>
      </c>
      <c r="V101" s="60">
        <v>100</v>
      </c>
      <c r="W101" s="60">
        <v>100</v>
      </c>
      <c r="X101" s="60">
        <v>100</v>
      </c>
      <c r="Y101" s="60">
        <v>100</v>
      </c>
      <c r="Z101" s="60">
        <v>100</v>
      </c>
      <c r="AA101" s="60">
        <v>100</v>
      </c>
      <c r="AB101" s="49">
        <v>2020</v>
      </c>
    </row>
    <row r="102" spans="1:29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270</v>
      </c>
      <c r="T102" s="49" t="s">
        <v>135</v>
      </c>
      <c r="U102" s="60">
        <v>1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49">
        <v>1</v>
      </c>
      <c r="AB102" s="49">
        <v>2015</v>
      </c>
    </row>
    <row r="103" spans="1:29" s="5" customFormat="1" ht="45" x14ac:dyDescent="0.25">
      <c r="A103" s="44"/>
      <c r="B103" s="57"/>
      <c r="C103" s="57"/>
      <c r="D103" s="57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59" t="s">
        <v>214</v>
      </c>
      <c r="T103" s="49" t="s">
        <v>23</v>
      </c>
      <c r="U103" s="60">
        <v>0</v>
      </c>
      <c r="V103" s="60">
        <v>200</v>
      </c>
      <c r="W103" s="60">
        <v>0</v>
      </c>
      <c r="X103" s="60">
        <v>0</v>
      </c>
      <c r="Y103" s="60">
        <v>0</v>
      </c>
      <c r="Z103" s="60">
        <v>0</v>
      </c>
      <c r="AA103" s="66">
        <f>U103+V103+W103+X103+Y103+Z103</f>
        <v>200</v>
      </c>
      <c r="AB103" s="49">
        <v>2016</v>
      </c>
    </row>
    <row r="104" spans="1:29" s="5" customFormat="1" ht="45" x14ac:dyDescent="0.25">
      <c r="A104" s="44"/>
      <c r="B104" s="57"/>
      <c r="C104" s="57"/>
      <c r="D104" s="57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59" t="s">
        <v>223</v>
      </c>
      <c r="T104" s="49" t="s">
        <v>23</v>
      </c>
      <c r="U104" s="60">
        <v>0</v>
      </c>
      <c r="V104" s="60">
        <v>0</v>
      </c>
      <c r="W104" s="60">
        <v>535</v>
      </c>
      <c r="X104" s="60">
        <v>100</v>
      </c>
      <c r="Y104" s="60">
        <v>100</v>
      </c>
      <c r="Z104" s="60">
        <v>100</v>
      </c>
      <c r="AA104" s="66">
        <f>W104+X104+Y104+Z104</f>
        <v>835</v>
      </c>
      <c r="AB104" s="49">
        <v>2020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215</v>
      </c>
      <c r="T105" s="49" t="s">
        <v>135</v>
      </c>
      <c r="U105" s="49">
        <v>1</v>
      </c>
      <c r="V105" s="49">
        <v>1</v>
      </c>
      <c r="W105" s="49">
        <v>1</v>
      </c>
      <c r="X105" s="49">
        <v>1</v>
      </c>
      <c r="Y105" s="49">
        <v>1</v>
      </c>
      <c r="Z105" s="49">
        <v>1</v>
      </c>
      <c r="AA105" s="49">
        <v>1</v>
      </c>
      <c r="AB105" s="49">
        <v>2020</v>
      </c>
    </row>
    <row r="106" spans="1:29" s="5" customFormat="1" ht="30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216</v>
      </c>
      <c r="T106" s="49" t="s">
        <v>26</v>
      </c>
      <c r="U106" s="49">
        <v>1.2</v>
      </c>
      <c r="V106" s="49">
        <v>0.2</v>
      </c>
      <c r="W106" s="49">
        <v>0</v>
      </c>
      <c r="X106" s="49">
        <v>1</v>
      </c>
      <c r="Y106" s="49">
        <v>1</v>
      </c>
      <c r="Z106" s="49">
        <v>1</v>
      </c>
      <c r="AA106" s="49">
        <f t="shared" ref="AA106:AA111" si="4">SUM(U106:Z106)</f>
        <v>4.4000000000000004</v>
      </c>
      <c r="AB106" s="49">
        <v>2020</v>
      </c>
    </row>
    <row r="107" spans="1:29" s="5" customFormat="1" ht="30" x14ac:dyDescent="0.25">
      <c r="A107" s="44"/>
      <c r="B107" s="54">
        <v>0</v>
      </c>
      <c r="C107" s="54">
        <v>2</v>
      </c>
      <c r="D107" s="54">
        <v>0</v>
      </c>
      <c r="E107" s="54">
        <v>0</v>
      </c>
      <c r="F107" s="54">
        <v>4</v>
      </c>
      <c r="G107" s="54">
        <v>1</v>
      </c>
      <c r="H107" s="54">
        <v>2</v>
      </c>
      <c r="I107" s="54">
        <v>1</v>
      </c>
      <c r="J107" s="54">
        <v>0</v>
      </c>
      <c r="K107" s="54">
        <v>2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61" t="s">
        <v>217</v>
      </c>
      <c r="T107" s="49" t="s">
        <v>20</v>
      </c>
      <c r="U107" s="49">
        <v>568.4</v>
      </c>
      <c r="V107" s="65">
        <v>332.9</v>
      </c>
      <c r="W107" s="65">
        <v>1392</v>
      </c>
      <c r="X107" s="65">
        <v>1500</v>
      </c>
      <c r="Y107" s="65">
        <v>1500</v>
      </c>
      <c r="Z107" s="65">
        <v>1500</v>
      </c>
      <c r="AA107" s="65">
        <f t="shared" si="4"/>
        <v>6793.3</v>
      </c>
      <c r="AB107" s="49">
        <v>2020</v>
      </c>
    </row>
    <row r="108" spans="1:29" s="5" customFormat="1" ht="81" customHeight="1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61" t="s">
        <v>271</v>
      </c>
      <c r="T108" s="49" t="s">
        <v>26</v>
      </c>
      <c r="U108" s="49">
        <v>138.80000000000001</v>
      </c>
      <c r="V108" s="49">
        <v>60.1</v>
      </c>
      <c r="W108" s="49">
        <v>71.5</v>
      </c>
      <c r="X108" s="49">
        <v>55</v>
      </c>
      <c r="Y108" s="49">
        <v>50</v>
      </c>
      <c r="Z108" s="49">
        <v>50</v>
      </c>
      <c r="AA108" s="49">
        <f t="shared" si="4"/>
        <v>425.4</v>
      </c>
      <c r="AB108" s="49">
        <v>2020</v>
      </c>
    </row>
    <row r="109" spans="1:29" s="5" customFormat="1" ht="75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272</v>
      </c>
      <c r="T109" s="49" t="s">
        <v>23</v>
      </c>
      <c r="U109" s="60">
        <v>634</v>
      </c>
      <c r="V109" s="60">
        <v>0</v>
      </c>
      <c r="W109" s="60">
        <v>0</v>
      </c>
      <c r="X109" s="60">
        <v>0</v>
      </c>
      <c r="Y109" s="60">
        <v>0</v>
      </c>
      <c r="Z109" s="60">
        <v>0</v>
      </c>
      <c r="AA109" s="60">
        <f t="shared" si="4"/>
        <v>634</v>
      </c>
      <c r="AB109" s="49">
        <v>2016</v>
      </c>
    </row>
    <row r="110" spans="1:29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218</v>
      </c>
      <c r="T110" s="49" t="s">
        <v>23</v>
      </c>
      <c r="U110" s="60">
        <v>400</v>
      </c>
      <c r="V110" s="60">
        <v>335</v>
      </c>
      <c r="W110" s="60">
        <v>147</v>
      </c>
      <c r="X110" s="60">
        <v>100</v>
      </c>
      <c r="Y110" s="60">
        <v>10</v>
      </c>
      <c r="Z110" s="60">
        <v>100</v>
      </c>
      <c r="AA110" s="60">
        <f t="shared" si="4"/>
        <v>1092</v>
      </c>
      <c r="AB110" s="49">
        <v>2020</v>
      </c>
    </row>
    <row r="111" spans="1:29" s="5" customFormat="1" ht="60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224</v>
      </c>
      <c r="T111" s="49" t="s">
        <v>23</v>
      </c>
      <c r="U111" s="60">
        <v>0</v>
      </c>
      <c r="V111" s="60">
        <v>0</v>
      </c>
      <c r="W111" s="60">
        <v>415</v>
      </c>
      <c r="X111" s="60">
        <v>250</v>
      </c>
      <c r="Y111" s="60">
        <v>215</v>
      </c>
      <c r="Z111" s="60">
        <v>215</v>
      </c>
      <c r="AA111" s="60">
        <f t="shared" si="4"/>
        <v>1095</v>
      </c>
      <c r="AB111" s="49">
        <v>2020</v>
      </c>
    </row>
    <row r="112" spans="1:29" s="5" customFormat="1" ht="45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274</v>
      </c>
      <c r="T112" s="49" t="s">
        <v>135</v>
      </c>
      <c r="U112" s="49">
        <v>1</v>
      </c>
      <c r="V112" s="49">
        <v>0</v>
      </c>
      <c r="W112" s="49">
        <v>1</v>
      </c>
      <c r="X112" s="49">
        <v>1</v>
      </c>
      <c r="Y112" s="49">
        <v>1</v>
      </c>
      <c r="Z112" s="49">
        <v>1</v>
      </c>
      <c r="AA112" s="49">
        <v>1</v>
      </c>
      <c r="AB112" s="49">
        <v>2020</v>
      </c>
    </row>
    <row r="113" spans="1:28" s="5" customFormat="1" ht="30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273</v>
      </c>
      <c r="T113" s="49" t="s">
        <v>23</v>
      </c>
      <c r="U113" s="49">
        <v>30</v>
      </c>
      <c r="V113" s="49">
        <v>0</v>
      </c>
      <c r="W113" s="49">
        <v>49</v>
      </c>
      <c r="X113" s="49">
        <v>30</v>
      </c>
      <c r="Y113" s="49">
        <v>30</v>
      </c>
      <c r="Z113" s="49">
        <v>30</v>
      </c>
      <c r="AA113" s="49">
        <f>SUM(U113:Z113)</f>
        <v>169</v>
      </c>
      <c r="AB113" s="49">
        <v>2020</v>
      </c>
    </row>
    <row r="114" spans="1:28" s="5" customFormat="1" ht="45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61" t="s">
        <v>219</v>
      </c>
      <c r="T114" s="49" t="s">
        <v>23</v>
      </c>
      <c r="U114" s="49">
        <v>10</v>
      </c>
      <c r="V114" s="49">
        <v>0</v>
      </c>
      <c r="W114" s="49">
        <v>32</v>
      </c>
      <c r="X114" s="49">
        <v>10</v>
      </c>
      <c r="Y114" s="49">
        <v>10</v>
      </c>
      <c r="Z114" s="49">
        <v>10</v>
      </c>
      <c r="AA114" s="49">
        <f>SUM(U114:Z114)</f>
        <v>72</v>
      </c>
      <c r="AB114" s="49">
        <v>2020</v>
      </c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71" t="s">
        <v>43</v>
      </c>
      <c r="V115" s="48"/>
      <c r="W115" s="48"/>
      <c r="X115" s="48"/>
      <c r="Y115" s="48"/>
      <c r="Z115" s="48"/>
      <c r="AA115" s="48"/>
      <c r="AB115" s="72" t="s">
        <v>169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ht="36.75" customHeight="1" x14ac:dyDescent="0.3">
      <c r="A117" s="43"/>
      <c r="B117" s="43"/>
      <c r="C117" s="43"/>
      <c r="D117" s="43"/>
      <c r="E117" s="74" t="s">
        <v>166</v>
      </c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44"/>
      <c r="T117" s="75" t="s">
        <v>167</v>
      </c>
      <c r="U117" s="74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48"/>
      <c r="Y121" s="48"/>
      <c r="Z121" s="48"/>
      <c r="AA121" s="48"/>
      <c r="AB121" s="48"/>
    </row>
  </sheetData>
  <mergeCells count="14">
    <mergeCell ref="E117:R117"/>
    <mergeCell ref="T117:U117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23622047244094491" header="0.19685039370078741" footer="0.15748031496062992"/>
  <pageSetup paperSize="9" scale="53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5" t="s">
        <v>164</v>
      </c>
      <c r="E1" s="95"/>
      <c r="F1" s="18"/>
      <c r="G1" s="18"/>
      <c r="H1" s="18"/>
      <c r="I1" s="18"/>
      <c r="J1" s="18"/>
      <c r="K1" s="18"/>
    </row>
    <row r="2" spans="1:11" x14ac:dyDescent="0.25">
      <c r="D2" s="97" t="s">
        <v>165</v>
      </c>
      <c r="E2" s="97"/>
      <c r="F2" s="18"/>
      <c r="G2" s="18"/>
      <c r="H2" s="18"/>
      <c r="I2" s="18"/>
      <c r="J2" s="18"/>
      <c r="K2" s="18"/>
    </row>
    <row r="3" spans="1:11" x14ac:dyDescent="0.25">
      <c r="B3" s="96" t="s">
        <v>27</v>
      </c>
      <c r="C3" s="96"/>
      <c r="D3" s="96"/>
    </row>
    <row r="4" spans="1:11" x14ac:dyDescent="0.25">
      <c r="B4" s="96" t="s">
        <v>127</v>
      </c>
      <c r="C4" s="96"/>
      <c r="D4" s="9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139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141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138</v>
      </c>
      <c r="C15" s="11" t="s">
        <v>22</v>
      </c>
      <c r="D15" s="37" t="s">
        <v>142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143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144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140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145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146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147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148</v>
      </c>
      <c r="E44" s="25" t="s">
        <v>34</v>
      </c>
    </row>
    <row r="45" spans="1:5" ht="30" x14ac:dyDescent="0.25">
      <c r="A45" s="1">
        <v>21</v>
      </c>
      <c r="B45" s="31" t="s">
        <v>132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149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133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134</v>
      </c>
      <c r="C53" s="11" t="s">
        <v>22</v>
      </c>
      <c r="D53" s="37" t="s">
        <v>150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136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162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163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151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152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161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153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154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155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156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157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158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159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160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135</v>
      </c>
      <c r="D98" s="37" t="s">
        <v>137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166</v>
      </c>
      <c r="D110" s="42" t="s">
        <v>167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2017-12-21T13:37:28Z</cp:lastPrinted>
  <dcterms:created xsi:type="dcterms:W3CDTF">2013-08-19T14:17:06Z</dcterms:created>
  <dcterms:modified xsi:type="dcterms:W3CDTF">2017-12-29T12:45:41Z</dcterms:modified>
</cp:coreProperties>
</file>